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</sheets>
  <calcPr calcId="171027" fullCalcOnLoad="1"/>
</workbook>
</file>

<file path=xl/sharedStrings.xml><?xml version="1.0" encoding="utf-8"?>
<sst xmlns="http://schemas.openxmlformats.org/spreadsheetml/2006/main" count="20" uniqueCount="20">
  <si>
    <t>Stundenzettel</t>
  </si>
  <si>
    <t>Name</t>
  </si>
  <si>
    <t>Personalnummer</t>
  </si>
  <si>
    <t>Monat</t>
  </si>
  <si>
    <t>Monat in B5 ändern – die Daten passen sich an.</t>
  </si>
  <si>
    <t>Datum</t>
  </si>
  <si>
    <t>Tag</t>
  </si>
  <si>
    <t>Beginn</t>
  </si>
  <si>
    <t>Ende</t>
  </si>
  <si>
    <t>Pause (Min.)</t>
  </si>
  <si>
    <t>Arbeitszeit</t>
  </si>
  <si>
    <t>Mindestpause</t>
  </si>
  <si>
    <t>Hinweis</t>
  </si>
  <si>
    <t>Bemerkung</t>
  </si>
  <si>
    <t>Summe</t>
  </si>
  <si>
    <t>Pause: nur Ruhepausen von mindestens 15 Minuten je Abschnitt eintragen; kürzere Unterbrechungen bleiben Arbeitszeit (§ 4 ArbZG).</t>
  </si>
  <si>
    <t>Arbeitszeit = Ende − Beginn − Pause; endet die Schicht nach Mitternacht, wird über den Tageswechsel gerechnet.</t>
  </si>
  <si>
    <t>Datum, Unterschrift Beschäftigte/r</t>
  </si>
  <si>
    <t>Datum, Unterschrift Arbeitgeber</t>
  </si>
  <si>
    <t>Vorlage von personalpro.de – ohne Gewähr. Aufzeichnungspflichten: § 16 Abs. 2 ArbZG, § 17 Abs. 1 MiLoG.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</si>
</sst>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mm yyyy"/>
    <numFmt numFmtId="165" formatCode="dd.mm."/>
    <numFmt numFmtId="166" formatCode="hh:mm"/>
    <numFmt numFmtId="167" formatCode="[h]:mm"/>
  </numFmts>
  <fonts count="6" x14ac:knownFonts="1">
    <font>
      <color theme="1"/>
      <family val="2"/>
      <scheme val="minor"/>
      <sz val="11"/>
      <name val="Calibri"/>
    </font>
    <font>
      <b/>
      <color rgb="FF1F2328"/>
      <sz val="16"/>
    </font>
    <font>
      <b/>
    </font>
    <font>
      <color rgb="FF6B7280"/>
      <sz val="9"/>
    </font>
    <font>
      <sz val="9"/>
    </font>
    <font>
      <color rgb="FF6B7280"/>
      <sz val="8"/>
    </font>
  </fonts>
  <fills count="4">
    <fill>
      <patternFill patternType="none"/>
    </fill>
    <fill>
      <patternFill patternType="gray125"/>
    </fill>
    <fill>
      <patternFill patternType="solid">
        <fgColor rgb="FFCFE4FF"/>
      </patternFill>
    </fill>
    <fill>
      <patternFill patternType="solid">
        <fgColor rgb="FFE9EBEE"/>
      </patternFill>
    </fill>
  </fills>
  <borders count="3">
    <border>
      <left/>
      <right/>
      <top/>
      <bottom/>
      <diagonal/>
    </border>
    <border>
      <left style="thin">
        <color rgb="FFD0D4DA"/>
      </left>
      <right style="thin">
        <color rgb="FFD0D4DA"/>
      </right>
      <top style="thin">
        <color rgb="FFD0D4DA"/>
      </top>
      <bottom style="thin">
        <color rgb="FFD0D4DA"/>
      </bottom>
      <diagonal/>
    </border>
    <border>
      <left/>
      <right/>
      <top/>
      <bottom style="thin">
        <color rgb="FF1F232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0" fontId="4" fillId="0" borderId="1" xfId="0" applyFont="1" applyBorder="1"/>
    <xf numFmtId="0" fontId="0" fillId="0" borderId="1" xfId="0" applyBorder="1"/>
    <xf numFmtId="167" fontId="2" fillId="0" borderId="1" xfId="0" applyNumberFormat="1" applyFont="1" applyBorder="1"/>
    <xf numFmtId="0" fontId="0" fillId="0" borderId="2" xfId="0" applyBorder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1">
    <dxf>
      <fill>
        <patternFill patternType="solid">
          <fgColor rgb="FFE9EB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5" customWidth="1"/>
    <col min="5" max="5" width="10" customWidth="1"/>
    <col min="6" max="7" width="12" customWidth="1"/>
    <col min="8" max="8" width="30" customWidth="1"/>
    <col min="9" max="9" width="24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B3" s="3"/>
      <c r="C3" s="3"/>
      <c r="D3" s="3"/>
      <c r="E3" s="3"/>
    </row>
    <row r="4" spans="1:5" x14ac:dyDescent="0.25">
      <c r="A4" s="2" t="s">
        <v>2</v>
      </c>
      <c r="B4" s="3"/>
      <c r="C4" s="3"/>
      <c r="D4" s="3"/>
      <c r="E4" s="3"/>
    </row>
    <row r="5" spans="1:7" x14ac:dyDescent="0.25">
      <c r="A5" s="2" t="s">
        <v>3</v>
      </c>
      <c r="B5" s="4">
        <v>46388</v>
      </c>
      <c r="C5" s="4"/>
      <c r="D5" s="4"/>
      <c r="E5" s="4"/>
      <c r="G5" s="5" t="s">
        <v>4</v>
      </c>
    </row>
    <row r="7" spans="1:9" x14ac:dyDescent="0.25">
      <c r="A7" s="6" t="s">
        <v>5</v>
      </c>
      <c r="B7" s="6" t="s">
        <v>6</v>
      </c>
      <c r="C7" s="6" t="s">
        <v>7</v>
      </c>
      <c r="D7" s="6" t="s">
        <v>8</v>
      </c>
      <c r="E7" s="6" t="s">
        <v>9</v>
      </c>
      <c r="F7" s="6" t="s">
        <v>10</v>
      </c>
      <c r="G7" s="6" t="s">
        <v>11</v>
      </c>
      <c r="H7" s="6" t="s">
        <v>12</v>
      </c>
      <c r="I7" s="6" t="s">
        <v>13</v>
      </c>
    </row>
    <row r="8" spans="1:9" x14ac:dyDescent="0.25">
      <c r="A8" s="7">
        <f>IF(MONTH(DATE(YEAR($B$5),MONTH($B$5),1)+0)=MONTH($B$5),DATE(YEAR($B$5),MONTH($B$5),1)+0,"")</f>
        <v>46388</v>
      </c>
      <c r="B8" s="8" t="str">
        <f>IF(A8="","",CHOOSE(WEEKDAY(A8),"So","Mo","Di","Mi","Do","Fr","Sa"))</f>
        <v>Fr</v>
      </c>
      <c r="C8" s="9"/>
      <c r="D8" s="9"/>
      <c r="E8" s="8"/>
      <c r="F8" s="10" t="str">
        <f>IF(OR(C8="",D8=""),"",MOD(D8-C8,1)-N(E8)/1440)</f>
        <v/>
      </c>
      <c r="G8" s="8" t="str">
        <f>IF(F8="","",IF(ROUND(F8*1440,0)&gt;540,45,IF(ROUND(F8*1440,0)&gt;360,30,0)))</f>
        <v/>
      </c>
      <c r="H8" s="11" t="str">
        <f>IF(F8="","",TRIM(IF(N(E8)&lt;G8,"Pause zu kurz (§ 4 ArbZG) ","")&amp;IF(ROUND(F8*1440,0)&gt;600,"über 10 Std. (§ 3 ArbZG)",IF(ROUND(F8*1440,0)&gt;480,"über 8 Std.: Ausgleich nötig (§ 3 ArbZG)",""))))</f>
        <v/>
      </c>
      <c r="I8" s="12"/>
    </row>
    <row r="9" spans="1:9" x14ac:dyDescent="0.25">
      <c r="A9" s="7">
        <f>IF(MONTH(DATE(YEAR($B$5),MONTH($B$5),1)+1)=MONTH($B$5),DATE(YEAR($B$5),MONTH($B$5),1)+1,"")</f>
        <v>46389</v>
      </c>
      <c r="B9" s="8" t="str">
        <f>IF(A9="","",CHOOSE(WEEKDAY(A9),"So","Mo","Di","Mi","Do","Fr","Sa"))</f>
        <v>Sa</v>
      </c>
      <c r="C9" s="9"/>
      <c r="D9" s="9"/>
      <c r="E9" s="8"/>
      <c r="F9" s="10" t="str">
        <f>IF(OR(C9="",D9=""),"",MOD(D9-C9,1)-N(E9)/1440)</f>
        <v/>
      </c>
      <c r="G9" s="8" t="str">
        <f>IF(F9="","",IF(ROUND(F9*1440,0)&gt;540,45,IF(ROUND(F9*1440,0)&gt;360,30,0)))</f>
        <v/>
      </c>
      <c r="H9" s="11" t="str">
        <f>IF(F9="","",TRIM(IF(N(E9)&lt;G9,"Pause zu kurz (§ 4 ArbZG) ","")&amp;IF(ROUND(F9*1440,0)&gt;600,"über 10 Std. (§ 3 ArbZG)",IF(ROUND(F9*1440,0)&gt;480,"über 8 Std.: Ausgleich nötig (§ 3 ArbZG)",""))))</f>
        <v/>
      </c>
      <c r="I9" s="12"/>
    </row>
    <row r="10" spans="1:9" x14ac:dyDescent="0.25">
      <c r="A10" s="7">
        <f>IF(MONTH(DATE(YEAR($B$5),MONTH($B$5),1)+2)=MONTH($B$5),DATE(YEAR($B$5),MONTH($B$5),1)+2,"")</f>
        <v>46390</v>
      </c>
      <c r="B10" s="8" t="str">
        <f>IF(A10="","",CHOOSE(WEEKDAY(A10),"So","Mo","Di","Mi","Do","Fr","Sa"))</f>
        <v>So</v>
      </c>
      <c r="C10" s="9"/>
      <c r="D10" s="9"/>
      <c r="E10" s="8"/>
      <c r="F10" s="10" t="str">
        <f>IF(OR(C10="",D10=""),"",MOD(D10-C10,1)-N(E10)/1440)</f>
        <v/>
      </c>
      <c r="G10" s="8" t="str">
        <f>IF(F10="","",IF(ROUND(F10*1440,0)&gt;540,45,IF(ROUND(F10*1440,0)&gt;360,30,0)))</f>
        <v/>
      </c>
      <c r="H10" s="11" t="str">
        <f>IF(F10="","",TRIM(IF(N(E10)&lt;G10,"Pause zu kurz (§ 4 ArbZG) ","")&amp;IF(ROUND(F10*1440,0)&gt;600,"über 10 Std. (§ 3 ArbZG)",IF(ROUND(F10*1440,0)&gt;480,"über 8 Std.: Ausgleich nötig (§ 3 ArbZG)",""))))</f>
        <v/>
      </c>
      <c r="I10" s="12"/>
    </row>
    <row r="11" spans="1:9" x14ac:dyDescent="0.25">
      <c r="A11" s="7">
        <f>IF(MONTH(DATE(YEAR($B$5),MONTH($B$5),1)+3)=MONTH($B$5),DATE(YEAR($B$5),MONTH($B$5),1)+3,"")</f>
        <v>46391</v>
      </c>
      <c r="B11" s="8" t="str">
        <f>IF(A11="","",CHOOSE(WEEKDAY(A11),"So","Mo","Di","Mi","Do","Fr","Sa"))</f>
        <v>Mo</v>
      </c>
      <c r="C11" s="9"/>
      <c r="D11" s="9"/>
      <c r="E11" s="8"/>
      <c r="F11" s="10" t="str">
        <f>IF(OR(C11="",D11=""),"",MOD(D11-C11,1)-N(E11)/1440)</f>
        <v/>
      </c>
      <c r="G11" s="8" t="str">
        <f>IF(F11="","",IF(ROUND(F11*1440,0)&gt;540,45,IF(ROUND(F11*1440,0)&gt;360,30,0)))</f>
        <v/>
      </c>
      <c r="H11" s="11" t="str">
        <f>IF(F11="","",TRIM(IF(N(E11)&lt;G11,"Pause zu kurz (§ 4 ArbZG) ","")&amp;IF(ROUND(F11*1440,0)&gt;600,"über 10 Std. (§ 3 ArbZG)",IF(ROUND(F11*1440,0)&gt;480,"über 8 Std.: Ausgleich nötig (§ 3 ArbZG)",""))))</f>
        <v/>
      </c>
      <c r="I11" s="12"/>
    </row>
    <row r="12" spans="1:9" x14ac:dyDescent="0.25">
      <c r="A12" s="7">
        <f>IF(MONTH(DATE(YEAR($B$5),MONTH($B$5),1)+4)=MONTH($B$5),DATE(YEAR($B$5),MONTH($B$5),1)+4,"")</f>
        <v>46392</v>
      </c>
      <c r="B12" s="8" t="str">
        <f>IF(A12="","",CHOOSE(WEEKDAY(A12),"So","Mo","Di","Mi","Do","Fr","Sa"))</f>
        <v>Di</v>
      </c>
      <c r="C12" s="9"/>
      <c r="D12" s="9"/>
      <c r="E12" s="8"/>
      <c r="F12" s="10" t="str">
        <f>IF(OR(C12="",D12=""),"",MOD(D12-C12,1)-N(E12)/1440)</f>
        <v/>
      </c>
      <c r="G12" s="8" t="str">
        <f>IF(F12="","",IF(ROUND(F12*1440,0)&gt;540,45,IF(ROUND(F12*1440,0)&gt;360,30,0)))</f>
        <v/>
      </c>
      <c r="H12" s="11" t="str">
        <f>IF(F12="","",TRIM(IF(N(E12)&lt;G12,"Pause zu kurz (§ 4 ArbZG) ","")&amp;IF(ROUND(F12*1440,0)&gt;600,"über 10 Std. (§ 3 ArbZG)",IF(ROUND(F12*1440,0)&gt;480,"über 8 Std.: Ausgleich nötig (§ 3 ArbZG)",""))))</f>
        <v/>
      </c>
      <c r="I12" s="12"/>
    </row>
    <row r="13" spans="1:9" x14ac:dyDescent="0.25">
      <c r="A13" s="7">
        <f>IF(MONTH(DATE(YEAR($B$5),MONTH($B$5),1)+5)=MONTH($B$5),DATE(YEAR($B$5),MONTH($B$5),1)+5,"")</f>
        <v>46393</v>
      </c>
      <c r="B13" s="8" t="str">
        <f>IF(A13="","",CHOOSE(WEEKDAY(A13),"So","Mo","Di","Mi","Do","Fr","Sa"))</f>
        <v>Mi</v>
      </c>
      <c r="C13" s="9"/>
      <c r="D13" s="9"/>
      <c r="E13" s="8"/>
      <c r="F13" s="10" t="str">
        <f>IF(OR(C13="",D13=""),"",MOD(D13-C13,1)-N(E13)/1440)</f>
        <v/>
      </c>
      <c r="G13" s="8" t="str">
        <f>IF(F13="","",IF(ROUND(F13*1440,0)&gt;540,45,IF(ROUND(F13*1440,0)&gt;360,30,0)))</f>
        <v/>
      </c>
      <c r="H13" s="11" t="str">
        <f>IF(F13="","",TRIM(IF(N(E13)&lt;G13,"Pause zu kurz (§ 4 ArbZG) ","")&amp;IF(ROUND(F13*1440,0)&gt;600,"über 10 Std. (§ 3 ArbZG)",IF(ROUND(F13*1440,0)&gt;480,"über 8 Std.: Ausgleich nötig (§ 3 ArbZG)",""))))</f>
        <v/>
      </c>
      <c r="I13" s="12"/>
    </row>
    <row r="14" spans="1:9" x14ac:dyDescent="0.25">
      <c r="A14" s="7">
        <f>IF(MONTH(DATE(YEAR($B$5),MONTH($B$5),1)+6)=MONTH($B$5),DATE(YEAR($B$5),MONTH($B$5),1)+6,"")</f>
        <v>46394</v>
      </c>
      <c r="B14" s="8" t="str">
        <f>IF(A14="","",CHOOSE(WEEKDAY(A14),"So","Mo","Di","Mi","Do","Fr","Sa"))</f>
        <v>Do</v>
      </c>
      <c r="C14" s="9"/>
      <c r="D14" s="9"/>
      <c r="E14" s="8"/>
      <c r="F14" s="10" t="str">
        <f>IF(OR(C14="",D14=""),"",MOD(D14-C14,1)-N(E14)/1440)</f>
        <v/>
      </c>
      <c r="G14" s="8" t="str">
        <f>IF(F14="","",IF(ROUND(F14*1440,0)&gt;540,45,IF(ROUND(F14*1440,0)&gt;360,30,0)))</f>
        <v/>
      </c>
      <c r="H14" s="11" t="str">
        <f>IF(F14="","",TRIM(IF(N(E14)&lt;G14,"Pause zu kurz (§ 4 ArbZG) ","")&amp;IF(ROUND(F14*1440,0)&gt;600,"über 10 Std. (§ 3 ArbZG)",IF(ROUND(F14*1440,0)&gt;480,"über 8 Std.: Ausgleich nötig (§ 3 ArbZG)",""))))</f>
        <v/>
      </c>
      <c r="I14" s="12"/>
    </row>
    <row r="15" spans="1:9" x14ac:dyDescent="0.25">
      <c r="A15" s="7">
        <f>IF(MONTH(DATE(YEAR($B$5),MONTH($B$5),1)+7)=MONTH($B$5),DATE(YEAR($B$5),MONTH($B$5),1)+7,"")</f>
        <v>46395</v>
      </c>
      <c r="B15" s="8" t="str">
        <f>IF(A15="","",CHOOSE(WEEKDAY(A15),"So","Mo","Di","Mi","Do","Fr","Sa"))</f>
        <v>Fr</v>
      </c>
      <c r="C15" s="9"/>
      <c r="D15" s="9"/>
      <c r="E15" s="8"/>
      <c r="F15" s="10" t="str">
        <f>IF(OR(C15="",D15=""),"",MOD(D15-C15,1)-N(E15)/1440)</f>
        <v/>
      </c>
      <c r="G15" s="8" t="str">
        <f>IF(F15="","",IF(ROUND(F15*1440,0)&gt;540,45,IF(ROUND(F15*1440,0)&gt;360,30,0)))</f>
        <v/>
      </c>
      <c r="H15" s="11" t="str">
        <f>IF(F15="","",TRIM(IF(N(E15)&lt;G15,"Pause zu kurz (§ 4 ArbZG) ","")&amp;IF(ROUND(F15*1440,0)&gt;600,"über 10 Std. (§ 3 ArbZG)",IF(ROUND(F15*1440,0)&gt;480,"über 8 Std.: Ausgleich nötig (§ 3 ArbZG)",""))))</f>
        <v/>
      </c>
      <c r="I15" s="12"/>
    </row>
    <row r="16" spans="1:9" x14ac:dyDescent="0.25">
      <c r="A16" s="7">
        <f>IF(MONTH(DATE(YEAR($B$5),MONTH($B$5),1)+8)=MONTH($B$5),DATE(YEAR($B$5),MONTH($B$5),1)+8,"")</f>
        <v>46396</v>
      </c>
      <c r="B16" s="8" t="str">
        <f>IF(A16="","",CHOOSE(WEEKDAY(A16),"So","Mo","Di","Mi","Do","Fr","Sa"))</f>
        <v>Sa</v>
      </c>
      <c r="C16" s="9"/>
      <c r="D16" s="9"/>
      <c r="E16" s="8"/>
      <c r="F16" s="10" t="str">
        <f>IF(OR(C16="",D16=""),"",MOD(D16-C16,1)-N(E16)/1440)</f>
        <v/>
      </c>
      <c r="G16" s="8" t="str">
        <f>IF(F16="","",IF(ROUND(F16*1440,0)&gt;540,45,IF(ROUND(F16*1440,0)&gt;360,30,0)))</f>
        <v/>
      </c>
      <c r="H16" s="11" t="str">
        <f>IF(F16="","",TRIM(IF(N(E16)&lt;G16,"Pause zu kurz (§ 4 ArbZG) ","")&amp;IF(ROUND(F16*1440,0)&gt;600,"über 10 Std. (§ 3 ArbZG)",IF(ROUND(F16*1440,0)&gt;480,"über 8 Std.: Ausgleich nötig (§ 3 ArbZG)",""))))</f>
        <v/>
      </c>
      <c r="I16" s="12"/>
    </row>
    <row r="17" spans="1:9" x14ac:dyDescent="0.25">
      <c r="A17" s="7">
        <f>IF(MONTH(DATE(YEAR($B$5),MONTH($B$5),1)+9)=MONTH($B$5),DATE(YEAR($B$5),MONTH($B$5),1)+9,"")</f>
        <v>46397</v>
      </c>
      <c r="B17" s="8" t="str">
        <f>IF(A17="","",CHOOSE(WEEKDAY(A17),"So","Mo","Di","Mi","Do","Fr","Sa"))</f>
        <v>So</v>
      </c>
      <c r="C17" s="9"/>
      <c r="D17" s="9"/>
      <c r="E17" s="8"/>
      <c r="F17" s="10" t="str">
        <f>IF(OR(C17="",D17=""),"",MOD(D17-C17,1)-N(E17)/1440)</f>
        <v/>
      </c>
      <c r="G17" s="8" t="str">
        <f>IF(F17="","",IF(ROUND(F17*1440,0)&gt;540,45,IF(ROUND(F17*1440,0)&gt;360,30,0)))</f>
        <v/>
      </c>
      <c r="H17" s="11" t="str">
        <f>IF(F17="","",TRIM(IF(N(E17)&lt;G17,"Pause zu kurz (§ 4 ArbZG) ","")&amp;IF(ROUND(F17*1440,0)&gt;600,"über 10 Std. (§ 3 ArbZG)",IF(ROUND(F17*1440,0)&gt;480,"über 8 Std.: Ausgleich nötig (§ 3 ArbZG)",""))))</f>
        <v/>
      </c>
      <c r="I17" s="12"/>
    </row>
    <row r="18" spans="1:9" x14ac:dyDescent="0.25">
      <c r="A18" s="7">
        <f>IF(MONTH(DATE(YEAR($B$5),MONTH($B$5),1)+10)=MONTH($B$5),DATE(YEAR($B$5),MONTH($B$5),1)+10,"")</f>
        <v>46398</v>
      </c>
      <c r="B18" s="8" t="str">
        <f>IF(A18="","",CHOOSE(WEEKDAY(A18),"So","Mo","Di","Mi","Do","Fr","Sa"))</f>
        <v>Mo</v>
      </c>
      <c r="C18" s="9"/>
      <c r="D18" s="9"/>
      <c r="E18" s="8"/>
      <c r="F18" s="10" t="str">
        <f>IF(OR(C18="",D18=""),"",MOD(D18-C18,1)-N(E18)/1440)</f>
        <v/>
      </c>
      <c r="G18" s="8" t="str">
        <f>IF(F18="","",IF(ROUND(F18*1440,0)&gt;540,45,IF(ROUND(F18*1440,0)&gt;360,30,0)))</f>
        <v/>
      </c>
      <c r="H18" s="11" t="str">
        <f>IF(F18="","",TRIM(IF(N(E18)&lt;G18,"Pause zu kurz (§ 4 ArbZG) ","")&amp;IF(ROUND(F18*1440,0)&gt;600,"über 10 Std. (§ 3 ArbZG)",IF(ROUND(F18*1440,0)&gt;480,"über 8 Std.: Ausgleich nötig (§ 3 ArbZG)",""))))</f>
        <v/>
      </c>
      <c r="I18" s="12"/>
    </row>
    <row r="19" spans="1:9" x14ac:dyDescent="0.25">
      <c r="A19" s="7">
        <f>IF(MONTH(DATE(YEAR($B$5),MONTH($B$5),1)+11)=MONTH($B$5),DATE(YEAR($B$5),MONTH($B$5),1)+11,"")</f>
        <v>46399</v>
      </c>
      <c r="B19" s="8" t="str">
        <f>IF(A19="","",CHOOSE(WEEKDAY(A19),"So","Mo","Di","Mi","Do","Fr","Sa"))</f>
        <v>Di</v>
      </c>
      <c r="C19" s="9"/>
      <c r="D19" s="9"/>
      <c r="E19" s="8"/>
      <c r="F19" s="10" t="str">
        <f>IF(OR(C19="",D19=""),"",MOD(D19-C19,1)-N(E19)/1440)</f>
        <v/>
      </c>
      <c r="G19" s="8" t="str">
        <f>IF(F19="","",IF(ROUND(F19*1440,0)&gt;540,45,IF(ROUND(F19*1440,0)&gt;360,30,0)))</f>
        <v/>
      </c>
      <c r="H19" s="11" t="str">
        <f>IF(F19="","",TRIM(IF(N(E19)&lt;G19,"Pause zu kurz (§ 4 ArbZG) ","")&amp;IF(ROUND(F19*1440,0)&gt;600,"über 10 Std. (§ 3 ArbZG)",IF(ROUND(F19*1440,0)&gt;480,"über 8 Std.: Ausgleich nötig (§ 3 ArbZG)",""))))</f>
        <v/>
      </c>
      <c r="I19" s="12"/>
    </row>
    <row r="20" spans="1:9" x14ac:dyDescent="0.25">
      <c r="A20" s="7">
        <f>IF(MONTH(DATE(YEAR($B$5),MONTH($B$5),1)+12)=MONTH($B$5),DATE(YEAR($B$5),MONTH($B$5),1)+12,"")</f>
        <v>46400</v>
      </c>
      <c r="B20" s="8" t="str">
        <f>IF(A20="","",CHOOSE(WEEKDAY(A20),"So","Mo","Di","Mi","Do","Fr","Sa"))</f>
        <v>Mi</v>
      </c>
      <c r="C20" s="9"/>
      <c r="D20" s="9"/>
      <c r="E20" s="8"/>
      <c r="F20" s="10" t="str">
        <f>IF(OR(C20="",D20=""),"",MOD(D20-C20,1)-N(E20)/1440)</f>
        <v/>
      </c>
      <c r="G20" s="8" t="str">
        <f>IF(F20="","",IF(ROUND(F20*1440,0)&gt;540,45,IF(ROUND(F20*1440,0)&gt;360,30,0)))</f>
        <v/>
      </c>
      <c r="H20" s="11" t="str">
        <f>IF(F20="","",TRIM(IF(N(E20)&lt;G20,"Pause zu kurz (§ 4 ArbZG) ","")&amp;IF(ROUND(F20*1440,0)&gt;600,"über 10 Std. (§ 3 ArbZG)",IF(ROUND(F20*1440,0)&gt;480,"über 8 Std.: Ausgleich nötig (§ 3 ArbZG)",""))))</f>
        <v/>
      </c>
      <c r="I20" s="12"/>
    </row>
    <row r="21" spans="1:9" x14ac:dyDescent="0.25">
      <c r="A21" s="7">
        <f>IF(MONTH(DATE(YEAR($B$5),MONTH($B$5),1)+13)=MONTH($B$5),DATE(YEAR($B$5),MONTH($B$5),1)+13,"")</f>
        <v>46401</v>
      </c>
      <c r="B21" s="8" t="str">
        <f>IF(A21="","",CHOOSE(WEEKDAY(A21),"So","Mo","Di","Mi","Do","Fr","Sa"))</f>
        <v>Do</v>
      </c>
      <c r="C21" s="9"/>
      <c r="D21" s="9"/>
      <c r="E21" s="8"/>
      <c r="F21" s="10" t="str">
        <f>IF(OR(C21="",D21=""),"",MOD(D21-C21,1)-N(E21)/1440)</f>
        <v/>
      </c>
      <c r="G21" s="8" t="str">
        <f>IF(F21="","",IF(ROUND(F21*1440,0)&gt;540,45,IF(ROUND(F21*1440,0)&gt;360,30,0)))</f>
        <v/>
      </c>
      <c r="H21" s="11" t="str">
        <f>IF(F21="","",TRIM(IF(N(E21)&lt;G21,"Pause zu kurz (§ 4 ArbZG) ","")&amp;IF(ROUND(F21*1440,0)&gt;600,"über 10 Std. (§ 3 ArbZG)",IF(ROUND(F21*1440,0)&gt;480,"über 8 Std.: Ausgleich nötig (§ 3 ArbZG)",""))))</f>
        <v/>
      </c>
      <c r="I21" s="12"/>
    </row>
    <row r="22" spans="1:9" x14ac:dyDescent="0.25">
      <c r="A22" s="7">
        <f>IF(MONTH(DATE(YEAR($B$5),MONTH($B$5),1)+14)=MONTH($B$5),DATE(YEAR($B$5),MONTH($B$5),1)+14,"")</f>
        <v>46402</v>
      </c>
      <c r="B22" s="8" t="str">
        <f>IF(A22="","",CHOOSE(WEEKDAY(A22),"So","Mo","Di","Mi","Do","Fr","Sa"))</f>
        <v>Fr</v>
      </c>
      <c r="C22" s="9"/>
      <c r="D22" s="9"/>
      <c r="E22" s="8"/>
      <c r="F22" s="10" t="str">
        <f>IF(OR(C22="",D22=""),"",MOD(D22-C22,1)-N(E22)/1440)</f>
        <v/>
      </c>
      <c r="G22" s="8" t="str">
        <f>IF(F22="","",IF(ROUND(F22*1440,0)&gt;540,45,IF(ROUND(F22*1440,0)&gt;360,30,0)))</f>
        <v/>
      </c>
      <c r="H22" s="11" t="str">
        <f>IF(F22="","",TRIM(IF(N(E22)&lt;G22,"Pause zu kurz (§ 4 ArbZG) ","")&amp;IF(ROUND(F22*1440,0)&gt;600,"über 10 Std. (§ 3 ArbZG)",IF(ROUND(F22*1440,0)&gt;480,"über 8 Std.: Ausgleich nötig (§ 3 ArbZG)",""))))</f>
        <v/>
      </c>
      <c r="I22" s="12"/>
    </row>
    <row r="23" spans="1:9" x14ac:dyDescent="0.25">
      <c r="A23" s="7">
        <f>IF(MONTH(DATE(YEAR($B$5),MONTH($B$5),1)+15)=MONTH($B$5),DATE(YEAR($B$5),MONTH($B$5),1)+15,"")</f>
        <v>46403</v>
      </c>
      <c r="B23" s="8" t="str">
        <f>IF(A23="","",CHOOSE(WEEKDAY(A23),"So","Mo","Di","Mi","Do","Fr","Sa"))</f>
        <v>Sa</v>
      </c>
      <c r="C23" s="9"/>
      <c r="D23" s="9"/>
      <c r="E23" s="8"/>
      <c r="F23" s="10" t="str">
        <f>IF(OR(C23="",D23=""),"",MOD(D23-C23,1)-N(E23)/1440)</f>
        <v/>
      </c>
      <c r="G23" s="8" t="str">
        <f>IF(F23="","",IF(ROUND(F23*1440,0)&gt;540,45,IF(ROUND(F23*1440,0)&gt;360,30,0)))</f>
        <v/>
      </c>
      <c r="H23" s="11" t="str">
        <f>IF(F23="","",TRIM(IF(N(E23)&lt;G23,"Pause zu kurz (§ 4 ArbZG) ","")&amp;IF(ROUND(F23*1440,0)&gt;600,"über 10 Std. (§ 3 ArbZG)",IF(ROUND(F23*1440,0)&gt;480,"über 8 Std.: Ausgleich nötig (§ 3 ArbZG)",""))))</f>
        <v/>
      </c>
      <c r="I23" s="12"/>
    </row>
    <row r="24" spans="1:9" x14ac:dyDescent="0.25">
      <c r="A24" s="7">
        <f>IF(MONTH(DATE(YEAR($B$5),MONTH($B$5),1)+16)=MONTH($B$5),DATE(YEAR($B$5),MONTH($B$5),1)+16,"")</f>
        <v>46404</v>
      </c>
      <c r="B24" s="8" t="str">
        <f>IF(A24="","",CHOOSE(WEEKDAY(A24),"So","Mo","Di","Mi","Do","Fr","Sa"))</f>
        <v>So</v>
      </c>
      <c r="C24" s="9"/>
      <c r="D24" s="9"/>
      <c r="E24" s="8"/>
      <c r="F24" s="10" t="str">
        <f>IF(OR(C24="",D24=""),"",MOD(D24-C24,1)-N(E24)/1440)</f>
        <v/>
      </c>
      <c r="G24" s="8" t="str">
        <f>IF(F24="","",IF(ROUND(F24*1440,0)&gt;540,45,IF(ROUND(F24*1440,0)&gt;360,30,0)))</f>
        <v/>
      </c>
      <c r="H24" s="11" t="str">
        <f>IF(F24="","",TRIM(IF(N(E24)&lt;G24,"Pause zu kurz (§ 4 ArbZG) ","")&amp;IF(ROUND(F24*1440,0)&gt;600,"über 10 Std. (§ 3 ArbZG)",IF(ROUND(F24*1440,0)&gt;480,"über 8 Std.: Ausgleich nötig (§ 3 ArbZG)",""))))</f>
        <v/>
      </c>
      <c r="I24" s="12"/>
    </row>
    <row r="25" spans="1:9" x14ac:dyDescent="0.25">
      <c r="A25" s="7">
        <f>IF(MONTH(DATE(YEAR($B$5),MONTH($B$5),1)+17)=MONTH($B$5),DATE(YEAR($B$5),MONTH($B$5),1)+17,"")</f>
        <v>46405</v>
      </c>
      <c r="B25" s="8" t="str">
        <f>IF(A25="","",CHOOSE(WEEKDAY(A25),"So","Mo","Di","Mi","Do","Fr","Sa"))</f>
        <v>Mo</v>
      </c>
      <c r="C25" s="9"/>
      <c r="D25" s="9"/>
      <c r="E25" s="8"/>
      <c r="F25" s="10" t="str">
        <f>IF(OR(C25="",D25=""),"",MOD(D25-C25,1)-N(E25)/1440)</f>
        <v/>
      </c>
      <c r="G25" s="8" t="str">
        <f>IF(F25="","",IF(ROUND(F25*1440,0)&gt;540,45,IF(ROUND(F25*1440,0)&gt;360,30,0)))</f>
        <v/>
      </c>
      <c r="H25" s="11" t="str">
        <f>IF(F25="","",TRIM(IF(N(E25)&lt;G25,"Pause zu kurz (§ 4 ArbZG) ","")&amp;IF(ROUND(F25*1440,0)&gt;600,"über 10 Std. (§ 3 ArbZG)",IF(ROUND(F25*1440,0)&gt;480,"über 8 Std.: Ausgleich nötig (§ 3 ArbZG)",""))))</f>
        <v/>
      </c>
      <c r="I25" s="12"/>
    </row>
    <row r="26" spans="1:9" x14ac:dyDescent="0.25">
      <c r="A26" s="7">
        <f>IF(MONTH(DATE(YEAR($B$5),MONTH($B$5),1)+18)=MONTH($B$5),DATE(YEAR($B$5),MONTH($B$5),1)+18,"")</f>
        <v>46406</v>
      </c>
      <c r="B26" s="8" t="str">
        <f>IF(A26="","",CHOOSE(WEEKDAY(A26),"So","Mo","Di","Mi","Do","Fr","Sa"))</f>
        <v>Di</v>
      </c>
      <c r="C26" s="9"/>
      <c r="D26" s="9"/>
      <c r="E26" s="8"/>
      <c r="F26" s="10" t="str">
        <f>IF(OR(C26="",D26=""),"",MOD(D26-C26,1)-N(E26)/1440)</f>
        <v/>
      </c>
      <c r="G26" s="8" t="str">
        <f>IF(F26="","",IF(ROUND(F26*1440,0)&gt;540,45,IF(ROUND(F26*1440,0)&gt;360,30,0)))</f>
        <v/>
      </c>
      <c r="H26" s="11" t="str">
        <f>IF(F26="","",TRIM(IF(N(E26)&lt;G26,"Pause zu kurz (§ 4 ArbZG) ","")&amp;IF(ROUND(F26*1440,0)&gt;600,"über 10 Std. (§ 3 ArbZG)",IF(ROUND(F26*1440,0)&gt;480,"über 8 Std.: Ausgleich nötig (§ 3 ArbZG)",""))))</f>
        <v/>
      </c>
      <c r="I26" s="12"/>
    </row>
    <row r="27" spans="1:9" x14ac:dyDescent="0.25">
      <c r="A27" s="7">
        <f>IF(MONTH(DATE(YEAR($B$5),MONTH($B$5),1)+19)=MONTH($B$5),DATE(YEAR($B$5),MONTH($B$5),1)+19,"")</f>
        <v>46407</v>
      </c>
      <c r="B27" s="8" t="str">
        <f>IF(A27="","",CHOOSE(WEEKDAY(A27),"So","Mo","Di","Mi","Do","Fr","Sa"))</f>
        <v>Mi</v>
      </c>
      <c r="C27" s="9"/>
      <c r="D27" s="9"/>
      <c r="E27" s="8"/>
      <c r="F27" s="10" t="str">
        <f>IF(OR(C27="",D27=""),"",MOD(D27-C27,1)-N(E27)/1440)</f>
        <v/>
      </c>
      <c r="G27" s="8" t="str">
        <f>IF(F27="","",IF(ROUND(F27*1440,0)&gt;540,45,IF(ROUND(F27*1440,0)&gt;360,30,0)))</f>
        <v/>
      </c>
      <c r="H27" s="11" t="str">
        <f>IF(F27="","",TRIM(IF(N(E27)&lt;G27,"Pause zu kurz (§ 4 ArbZG) ","")&amp;IF(ROUND(F27*1440,0)&gt;600,"über 10 Std. (§ 3 ArbZG)",IF(ROUND(F27*1440,0)&gt;480,"über 8 Std.: Ausgleich nötig (§ 3 ArbZG)",""))))</f>
        <v/>
      </c>
      <c r="I27" s="12"/>
    </row>
    <row r="28" spans="1:9" x14ac:dyDescent="0.25">
      <c r="A28" s="7">
        <f>IF(MONTH(DATE(YEAR($B$5),MONTH($B$5),1)+20)=MONTH($B$5),DATE(YEAR($B$5),MONTH($B$5),1)+20,"")</f>
        <v>46408</v>
      </c>
      <c r="B28" s="8" t="str">
        <f>IF(A28="","",CHOOSE(WEEKDAY(A28),"So","Mo","Di","Mi","Do","Fr","Sa"))</f>
        <v>Do</v>
      </c>
      <c r="C28" s="9"/>
      <c r="D28" s="9"/>
      <c r="E28" s="8"/>
      <c r="F28" s="10" t="str">
        <f>IF(OR(C28="",D28=""),"",MOD(D28-C28,1)-N(E28)/1440)</f>
        <v/>
      </c>
      <c r="G28" s="8" t="str">
        <f>IF(F28="","",IF(ROUND(F28*1440,0)&gt;540,45,IF(ROUND(F28*1440,0)&gt;360,30,0)))</f>
        <v/>
      </c>
      <c r="H28" s="11" t="str">
        <f>IF(F28="","",TRIM(IF(N(E28)&lt;G28,"Pause zu kurz (§ 4 ArbZG) ","")&amp;IF(ROUND(F28*1440,0)&gt;600,"über 10 Std. (§ 3 ArbZG)",IF(ROUND(F28*1440,0)&gt;480,"über 8 Std.: Ausgleich nötig (§ 3 ArbZG)",""))))</f>
        <v/>
      </c>
      <c r="I28" s="12"/>
    </row>
    <row r="29" spans="1:9" x14ac:dyDescent="0.25">
      <c r="A29" s="7">
        <f>IF(MONTH(DATE(YEAR($B$5),MONTH($B$5),1)+21)=MONTH($B$5),DATE(YEAR($B$5),MONTH($B$5),1)+21,"")</f>
        <v>46409</v>
      </c>
      <c r="B29" s="8" t="str">
        <f>IF(A29="","",CHOOSE(WEEKDAY(A29),"So","Mo","Di","Mi","Do","Fr","Sa"))</f>
        <v>Fr</v>
      </c>
      <c r="C29" s="9"/>
      <c r="D29" s="9"/>
      <c r="E29" s="8"/>
      <c r="F29" s="10" t="str">
        <f>IF(OR(C29="",D29=""),"",MOD(D29-C29,1)-N(E29)/1440)</f>
        <v/>
      </c>
      <c r="G29" s="8" t="str">
        <f>IF(F29="","",IF(ROUND(F29*1440,0)&gt;540,45,IF(ROUND(F29*1440,0)&gt;360,30,0)))</f>
        <v/>
      </c>
      <c r="H29" s="11" t="str">
        <f>IF(F29="","",TRIM(IF(N(E29)&lt;G29,"Pause zu kurz (§ 4 ArbZG) ","")&amp;IF(ROUND(F29*1440,0)&gt;600,"über 10 Std. (§ 3 ArbZG)",IF(ROUND(F29*1440,0)&gt;480,"über 8 Std.: Ausgleich nötig (§ 3 ArbZG)",""))))</f>
        <v/>
      </c>
      <c r="I29" s="12"/>
    </row>
    <row r="30" spans="1:9" x14ac:dyDescent="0.25">
      <c r="A30" s="7">
        <f>IF(MONTH(DATE(YEAR($B$5),MONTH($B$5),1)+22)=MONTH($B$5),DATE(YEAR($B$5),MONTH($B$5),1)+22,"")</f>
        <v>46410</v>
      </c>
      <c r="B30" s="8" t="str">
        <f>IF(A30="","",CHOOSE(WEEKDAY(A30),"So","Mo","Di","Mi","Do","Fr","Sa"))</f>
        <v>Sa</v>
      </c>
      <c r="C30" s="9"/>
      <c r="D30" s="9"/>
      <c r="E30" s="8"/>
      <c r="F30" s="10" t="str">
        <f>IF(OR(C30="",D30=""),"",MOD(D30-C30,1)-N(E30)/1440)</f>
        <v/>
      </c>
      <c r="G30" s="8" t="str">
        <f>IF(F30="","",IF(ROUND(F30*1440,0)&gt;540,45,IF(ROUND(F30*1440,0)&gt;360,30,0)))</f>
        <v/>
      </c>
      <c r="H30" s="11" t="str">
        <f>IF(F30="","",TRIM(IF(N(E30)&lt;G30,"Pause zu kurz (§ 4 ArbZG) ","")&amp;IF(ROUND(F30*1440,0)&gt;600,"über 10 Std. (§ 3 ArbZG)",IF(ROUND(F30*1440,0)&gt;480,"über 8 Std.: Ausgleich nötig (§ 3 ArbZG)",""))))</f>
        <v/>
      </c>
      <c r="I30" s="12"/>
    </row>
    <row r="31" spans="1:9" x14ac:dyDescent="0.25">
      <c r="A31" s="7">
        <f>IF(MONTH(DATE(YEAR($B$5),MONTH($B$5),1)+23)=MONTH($B$5),DATE(YEAR($B$5),MONTH($B$5),1)+23,"")</f>
        <v>46411</v>
      </c>
      <c r="B31" s="8" t="str">
        <f>IF(A31="","",CHOOSE(WEEKDAY(A31),"So","Mo","Di","Mi","Do","Fr","Sa"))</f>
        <v>So</v>
      </c>
      <c r="C31" s="9"/>
      <c r="D31" s="9"/>
      <c r="E31" s="8"/>
      <c r="F31" s="10" t="str">
        <f>IF(OR(C31="",D31=""),"",MOD(D31-C31,1)-N(E31)/1440)</f>
        <v/>
      </c>
      <c r="G31" s="8" t="str">
        <f>IF(F31="","",IF(ROUND(F31*1440,0)&gt;540,45,IF(ROUND(F31*1440,0)&gt;360,30,0)))</f>
        <v/>
      </c>
      <c r="H31" s="11" t="str">
        <f>IF(F31="","",TRIM(IF(N(E31)&lt;G31,"Pause zu kurz (§ 4 ArbZG) ","")&amp;IF(ROUND(F31*1440,0)&gt;600,"über 10 Std. (§ 3 ArbZG)",IF(ROUND(F31*1440,0)&gt;480,"über 8 Std.: Ausgleich nötig (§ 3 ArbZG)",""))))</f>
        <v/>
      </c>
      <c r="I31" s="12"/>
    </row>
    <row r="32" spans="1:9" x14ac:dyDescent="0.25">
      <c r="A32" s="7">
        <f>IF(MONTH(DATE(YEAR($B$5),MONTH($B$5),1)+24)=MONTH($B$5),DATE(YEAR($B$5),MONTH($B$5),1)+24,"")</f>
        <v>46412</v>
      </c>
      <c r="B32" s="8" t="str">
        <f>IF(A32="","",CHOOSE(WEEKDAY(A32),"So","Mo","Di","Mi","Do","Fr","Sa"))</f>
        <v>Mo</v>
      </c>
      <c r="C32" s="9"/>
      <c r="D32" s="9"/>
      <c r="E32" s="8"/>
      <c r="F32" s="10" t="str">
        <f>IF(OR(C32="",D32=""),"",MOD(D32-C32,1)-N(E32)/1440)</f>
        <v/>
      </c>
      <c r="G32" s="8" t="str">
        <f>IF(F32="","",IF(ROUND(F32*1440,0)&gt;540,45,IF(ROUND(F32*1440,0)&gt;360,30,0)))</f>
        <v/>
      </c>
      <c r="H32" s="11" t="str">
        <f>IF(F32="","",TRIM(IF(N(E32)&lt;G32,"Pause zu kurz (§ 4 ArbZG) ","")&amp;IF(ROUND(F32*1440,0)&gt;600,"über 10 Std. (§ 3 ArbZG)",IF(ROUND(F32*1440,0)&gt;480,"über 8 Std.: Ausgleich nötig (§ 3 ArbZG)",""))))</f>
        <v/>
      </c>
      <c r="I32" s="12"/>
    </row>
    <row r="33" spans="1:9" x14ac:dyDescent="0.25">
      <c r="A33" s="7">
        <f>IF(MONTH(DATE(YEAR($B$5),MONTH($B$5),1)+25)=MONTH($B$5),DATE(YEAR($B$5),MONTH($B$5),1)+25,"")</f>
        <v>46413</v>
      </c>
      <c r="B33" s="8" t="str">
        <f>IF(A33="","",CHOOSE(WEEKDAY(A33),"So","Mo","Di","Mi","Do","Fr","Sa"))</f>
        <v>Di</v>
      </c>
      <c r="C33" s="9"/>
      <c r="D33" s="9"/>
      <c r="E33" s="8"/>
      <c r="F33" s="10" t="str">
        <f>IF(OR(C33="",D33=""),"",MOD(D33-C33,1)-N(E33)/1440)</f>
        <v/>
      </c>
      <c r="G33" s="8" t="str">
        <f>IF(F33="","",IF(ROUND(F33*1440,0)&gt;540,45,IF(ROUND(F33*1440,0)&gt;360,30,0)))</f>
        <v/>
      </c>
      <c r="H33" s="11" t="str">
        <f>IF(F33="","",TRIM(IF(N(E33)&lt;G33,"Pause zu kurz (§ 4 ArbZG) ","")&amp;IF(ROUND(F33*1440,0)&gt;600,"über 10 Std. (§ 3 ArbZG)",IF(ROUND(F33*1440,0)&gt;480,"über 8 Std.: Ausgleich nötig (§ 3 ArbZG)",""))))</f>
        <v/>
      </c>
      <c r="I33" s="12"/>
    </row>
    <row r="34" spans="1:9" x14ac:dyDescent="0.25">
      <c r="A34" s="7">
        <f>IF(MONTH(DATE(YEAR($B$5),MONTH($B$5),1)+26)=MONTH($B$5),DATE(YEAR($B$5),MONTH($B$5),1)+26,"")</f>
        <v>46414</v>
      </c>
      <c r="B34" s="8" t="str">
        <f>IF(A34="","",CHOOSE(WEEKDAY(A34),"So","Mo","Di","Mi","Do","Fr","Sa"))</f>
        <v>Mi</v>
      </c>
      <c r="C34" s="9"/>
      <c r="D34" s="9"/>
      <c r="E34" s="8"/>
      <c r="F34" s="10" t="str">
        <f>IF(OR(C34="",D34=""),"",MOD(D34-C34,1)-N(E34)/1440)</f>
        <v/>
      </c>
      <c r="G34" s="8" t="str">
        <f>IF(F34="","",IF(ROUND(F34*1440,0)&gt;540,45,IF(ROUND(F34*1440,0)&gt;360,30,0)))</f>
        <v/>
      </c>
      <c r="H34" s="11" t="str">
        <f>IF(F34="","",TRIM(IF(N(E34)&lt;G34,"Pause zu kurz (§ 4 ArbZG) ","")&amp;IF(ROUND(F34*1440,0)&gt;600,"über 10 Std. (§ 3 ArbZG)",IF(ROUND(F34*1440,0)&gt;480,"über 8 Std.: Ausgleich nötig (§ 3 ArbZG)",""))))</f>
        <v/>
      </c>
      <c r="I34" s="12"/>
    </row>
    <row r="35" spans="1:9" x14ac:dyDescent="0.25">
      <c r="A35" s="7">
        <f>IF(MONTH(DATE(YEAR($B$5),MONTH($B$5),1)+27)=MONTH($B$5),DATE(YEAR($B$5),MONTH($B$5),1)+27,"")</f>
        <v>46415</v>
      </c>
      <c r="B35" s="8" t="str">
        <f>IF(A35="","",CHOOSE(WEEKDAY(A35),"So","Mo","Di","Mi","Do","Fr","Sa"))</f>
        <v>Do</v>
      </c>
      <c r="C35" s="9"/>
      <c r="D35" s="9"/>
      <c r="E35" s="8"/>
      <c r="F35" s="10" t="str">
        <f>IF(OR(C35="",D35=""),"",MOD(D35-C35,1)-N(E35)/1440)</f>
        <v/>
      </c>
      <c r="G35" s="8" t="str">
        <f>IF(F35="","",IF(ROUND(F35*1440,0)&gt;540,45,IF(ROUND(F35*1440,0)&gt;360,30,0)))</f>
        <v/>
      </c>
      <c r="H35" s="11" t="str">
        <f>IF(F35="","",TRIM(IF(N(E35)&lt;G35,"Pause zu kurz (§ 4 ArbZG) ","")&amp;IF(ROUND(F35*1440,0)&gt;600,"über 10 Std. (§ 3 ArbZG)",IF(ROUND(F35*1440,0)&gt;480,"über 8 Std.: Ausgleich nötig (§ 3 ArbZG)",""))))</f>
        <v/>
      </c>
      <c r="I35" s="12"/>
    </row>
    <row r="36" spans="1:9" x14ac:dyDescent="0.25">
      <c r="A36" s="7">
        <f>IF(MONTH(DATE(YEAR($B$5),MONTH($B$5),1)+28)=MONTH($B$5),DATE(YEAR($B$5),MONTH($B$5),1)+28,"")</f>
        <v>46416</v>
      </c>
      <c r="B36" s="8" t="str">
        <f>IF(A36="","",CHOOSE(WEEKDAY(A36),"So","Mo","Di","Mi","Do","Fr","Sa"))</f>
        <v>Fr</v>
      </c>
      <c r="C36" s="9"/>
      <c r="D36" s="9"/>
      <c r="E36" s="8"/>
      <c r="F36" s="10" t="str">
        <f>IF(OR(C36="",D36=""),"",MOD(D36-C36,1)-N(E36)/1440)</f>
        <v/>
      </c>
      <c r="G36" s="8" t="str">
        <f>IF(F36="","",IF(ROUND(F36*1440,0)&gt;540,45,IF(ROUND(F36*1440,0)&gt;360,30,0)))</f>
        <v/>
      </c>
      <c r="H36" s="11" t="str">
        <f>IF(F36="","",TRIM(IF(N(E36)&lt;G36,"Pause zu kurz (§ 4 ArbZG) ","")&amp;IF(ROUND(F36*1440,0)&gt;600,"über 10 Std. (§ 3 ArbZG)",IF(ROUND(F36*1440,0)&gt;480,"über 8 Std.: Ausgleich nötig (§ 3 ArbZG)",""))))</f>
        <v/>
      </c>
      <c r="I36" s="12"/>
    </row>
    <row r="37" spans="1:9" x14ac:dyDescent="0.25">
      <c r="A37" s="7">
        <f>IF(MONTH(DATE(YEAR($B$5),MONTH($B$5),1)+29)=MONTH($B$5),DATE(YEAR($B$5),MONTH($B$5),1)+29,"")</f>
        <v>46417</v>
      </c>
      <c r="B37" s="8" t="str">
        <f>IF(A37="","",CHOOSE(WEEKDAY(A37),"So","Mo","Di","Mi","Do","Fr","Sa"))</f>
        <v>Sa</v>
      </c>
      <c r="C37" s="9"/>
      <c r="D37" s="9"/>
      <c r="E37" s="8"/>
      <c r="F37" s="10" t="str">
        <f>IF(OR(C37="",D37=""),"",MOD(D37-C37,1)-N(E37)/1440)</f>
        <v/>
      </c>
      <c r="G37" s="8" t="str">
        <f>IF(F37="","",IF(ROUND(F37*1440,0)&gt;540,45,IF(ROUND(F37*1440,0)&gt;360,30,0)))</f>
        <v/>
      </c>
      <c r="H37" s="11" t="str">
        <f>IF(F37="","",TRIM(IF(N(E37)&lt;G37,"Pause zu kurz (§ 4 ArbZG) ","")&amp;IF(ROUND(F37*1440,0)&gt;600,"über 10 Std. (§ 3 ArbZG)",IF(ROUND(F37*1440,0)&gt;480,"über 8 Std.: Ausgleich nötig (§ 3 ArbZG)",""))))</f>
        <v/>
      </c>
      <c r="I37" s="12"/>
    </row>
    <row r="38" spans="1:9" x14ac:dyDescent="0.25">
      <c r="A38" s="7">
        <f>IF(MONTH(DATE(YEAR($B$5),MONTH($B$5),1)+30)=MONTH($B$5),DATE(YEAR($B$5),MONTH($B$5),1)+30,"")</f>
        <v>46418</v>
      </c>
      <c r="B38" s="8" t="str">
        <f>IF(A38="","",CHOOSE(WEEKDAY(A38),"So","Mo","Di","Mi","Do","Fr","Sa"))</f>
        <v>So</v>
      </c>
      <c r="C38" s="9"/>
      <c r="D38" s="9"/>
      <c r="E38" s="8"/>
      <c r="F38" s="10" t="str">
        <f>IF(OR(C38="",D38=""),"",MOD(D38-C38,1)-N(E38)/1440)</f>
        <v/>
      </c>
      <c r="G38" s="8" t="str">
        <f>IF(F38="","",IF(ROUND(F38*1440,0)&gt;540,45,IF(ROUND(F38*1440,0)&gt;360,30,0)))</f>
        <v/>
      </c>
      <c r="H38" s="11" t="str">
        <f>IF(F38="","",TRIM(IF(N(E38)&lt;G38,"Pause zu kurz (§ 4 ArbZG) ","")&amp;IF(ROUND(F38*1440,0)&gt;600,"über 10 Std. (§ 3 ArbZG)",IF(ROUND(F38*1440,0)&gt;480,"über 8 Std.: Ausgleich nötig (§ 3 ArbZG)",""))))</f>
        <v/>
      </c>
      <c r="I38" s="12"/>
    </row>
    <row r="39" spans="5:6" x14ac:dyDescent="0.25">
      <c r="E39" s="2" t="s">
        <v>14</v>
      </c>
      <c r="F39" s="13">
        <f>SUM(F8:F38)</f>
        <v>0</v>
      </c>
    </row>
    <row r="41" spans="1:1" x14ac:dyDescent="0.25">
      <c r="A41" s="5" t="s">
        <v>15</v>
      </c>
    </row>
    <row r="42" spans="1:1" x14ac:dyDescent="0.25">
      <c r="A42" s="5" t="s">
        <v>16</v>
      </c>
    </row>
    <row r="45" spans="1:9" x14ac:dyDescent="0.25">
      <c r="A45" s="14"/>
      <c r="B45" s="14"/>
      <c r="C45" s="14"/>
      <c r="D45" s="14"/>
      <c r="F45" s="14"/>
      <c r="G45" s="14"/>
      <c r="H45" s="14"/>
      <c r="I45" s="14"/>
    </row>
    <row r="46" spans="1:6" x14ac:dyDescent="0.25">
      <c r="A46" s="15" t="s">
        <v>17</v>
      </c>
      <c r="F46" s="15" t="s">
        <v>18</v>
      </c>
    </row>
    <row r="48" spans="1:1" x14ac:dyDescent="0.25">
      <c r="A48" s="16" t="s">
        <v>19</v>
      </c>
    </row>
  </sheetData>
  <mergeCells count="5">
    <mergeCell ref="B3:E3"/>
    <mergeCell ref="B4:E4"/>
    <mergeCell ref="B5:E5"/>
    <mergeCell ref="A45:D45"/>
    <mergeCell ref="F45:I45"/>
  </mergeCells>
  <conditionalFormatting sqref="A8:I38">
    <cfRule type="expression" dxfId="0" priority="1">
      <formula>AND($A8&lt;&gt;"",OR(WEEKDAY($A8)=1,WEEKDAY($A8)=7))</formula>
    </cfRule>
  </conditionalFormatting>
  <dataValidations count="2">
    <dataValidation type="whole" operator="greaterThanOrEqual" allowBlank="1" showErrorMessage="1" errorTitle="Pause" error="Bitte die Pause in Minuten eintragen." sqref="E10:E38">
      <formula1>0</formula1>
    </dataValidation>
    <dataValidation type="whole" operator="greaterThanOrEqual" allowBlank="1" showErrorMessage="1" errorTitle="Pause" error="Bitte die Pause in Minuten eintragen." sqref="E8:E38">
      <formula1>0</formula1>
    </dataValidation>
  </dataValidations>
  <pageMargins left="0.4" right="0.4" top="0.5" bottom="0.5" header="0.2" footer="0.2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Stundenzettel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personal·pro</dc:creator>
  <dc:title>Stundenzettel</dc:title>
  <dc:subject/>
  <dc:description/>
  <cp:keywords/>
  <cp:category/>
  <cp:lastModifiedBy>Unknown</cp:lastModifiedBy>
  <dcterms:created xsi:type="dcterms:W3CDTF">2026-10-31T14:36:45Z</dcterms:created>
  <dcterms:modified xsi:type="dcterms:W3CDTF">2026-10-31T14:36:45Z</dcterms:modified>
</cp:coreProperties>
</file>